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.shortcut-targets-by-id\0B3rWnc2Xmd6sX2hpNlZCcTJncm8\Lietvediba\11_Konkursi\2026\Cenu_Aptaujas\"/>
    </mc:Choice>
  </mc:AlternateContent>
  <xr:revisionPtr revIDLastSave="0" documentId="8_{FF24F946-3618-4591-B68C-112C22CAC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Sheet1!$A$1:$J$260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3" l="1"/>
  <c r="G43" i="3"/>
  <c r="G46" i="3" s="1"/>
  <c r="G40" i="3"/>
  <c r="G38" i="3"/>
  <c r="G41" i="3"/>
  <c r="G42" i="3"/>
  <c r="G45" i="3"/>
  <c r="J18" i="3"/>
  <c r="J35" i="3" s="1"/>
  <c r="I18" i="3"/>
  <c r="I35" i="3" s="1"/>
  <c r="G34" i="3"/>
  <c r="G32" i="3"/>
  <c r="G31" i="3"/>
  <c r="G29" i="3"/>
  <c r="G22" i="3"/>
  <c r="G25" i="3"/>
  <c r="G23" i="3"/>
  <c r="G20" i="3"/>
  <c r="G17" i="3"/>
  <c r="G15" i="3"/>
  <c r="G14" i="3"/>
  <c r="G13" i="3"/>
  <c r="G11" i="3"/>
  <c r="G51" i="3" l="1"/>
  <c r="G47" i="3"/>
  <c r="G48" i="3" s="1"/>
  <c r="G52" i="3"/>
  <c r="G53" i="3" s="1"/>
  <c r="E52" i="3"/>
  <c r="E53" i="3" s="1"/>
</calcChain>
</file>

<file path=xl/sharedStrings.xml><?xml version="1.0" encoding="utf-8"?>
<sst xmlns="http://schemas.openxmlformats.org/spreadsheetml/2006/main" count="141" uniqueCount="105">
  <si>
    <t>Pasūtītājs:</t>
  </si>
  <si>
    <t>SIA "Rīgas BioEnerģija"</t>
  </si>
  <si>
    <t>Reģistrācijas Nr.:</t>
  </si>
  <si>
    <t>Adrese:</t>
  </si>
  <si>
    <t>Meirānu iela 10, Rīga, Latvija LV-1073</t>
  </si>
  <si>
    <t>Kontakti:</t>
  </si>
  <si>
    <t>Aizpilda Pretendents</t>
  </si>
  <si>
    <t>Nr. p.k.</t>
  </si>
  <si>
    <t>Darba nosaukums</t>
  </si>
  <si>
    <t>Piezīmes</t>
  </si>
  <si>
    <t>Izpildītājs:</t>
  </si>
  <si>
    <t>Garantija remonta darbiem un materiālam:</t>
  </si>
  <si>
    <t>Iesniegt laika grafiku (pa dienām) remonta darbiem:</t>
  </si>
  <si>
    <t>Objekts: Meirānu iela 10, Rīga</t>
  </si>
  <si>
    <t>Darbs</t>
  </si>
  <si>
    <t>Materiāli</t>
  </si>
  <si>
    <t>Transports un mehānismi</t>
  </si>
  <si>
    <t>Bultskrūves, paplāksnes, kronšteini, uzgriežņi</t>
  </si>
  <si>
    <t>Griezējripas, elektrodi</t>
  </si>
  <si>
    <t>1.1.</t>
  </si>
  <si>
    <t>1.2.</t>
  </si>
  <si>
    <t>1.3.</t>
  </si>
  <si>
    <t>Mērv.</t>
  </si>
  <si>
    <t>Vienības cena,
EUR bez PVN</t>
  </si>
  <si>
    <t>Summa,
EUR bez PVN</t>
  </si>
  <si>
    <t>c.st.</t>
  </si>
  <si>
    <t>Kopā:</t>
  </si>
  <si>
    <t>t.sk. darbi:</t>
  </si>
  <si>
    <t>PVN 21%:</t>
  </si>
  <si>
    <t>EUR</t>
  </si>
  <si>
    <t>Kopsumma:</t>
  </si>
  <si>
    <t>1.1.1.</t>
  </si>
  <si>
    <t>Montāžas, metināšanas darbi</t>
  </si>
  <si>
    <t>1.2.1.</t>
  </si>
  <si>
    <t>1.2.2.</t>
  </si>
  <si>
    <t>m</t>
  </si>
  <si>
    <t>kompl.</t>
  </si>
  <si>
    <t>1.3.1.</t>
  </si>
  <si>
    <t>Vinčas, kravas auto, celšanas iekārtas</t>
  </si>
  <si>
    <t>gab.</t>
  </si>
  <si>
    <t>2.1.</t>
  </si>
  <si>
    <t>2.1.1.</t>
  </si>
  <si>
    <t>2.2.</t>
  </si>
  <si>
    <t>2.2.1.</t>
  </si>
  <si>
    <t>2.2.2.</t>
  </si>
  <si>
    <t>2.3.</t>
  </si>
  <si>
    <t>2.3.1.</t>
  </si>
  <si>
    <t>**m</t>
  </si>
  <si>
    <t>t.sk. materiāli:</t>
  </si>
  <si>
    <t>Transportieru daudzums</t>
  </si>
  <si>
    <t>3.1.</t>
  </si>
  <si>
    <t>3.1.1.</t>
  </si>
  <si>
    <t>3.2.</t>
  </si>
  <si>
    <t>3.2.1.</t>
  </si>
  <si>
    <t>3.2.2.</t>
  </si>
  <si>
    <t>3.3.</t>
  </si>
  <si>
    <t>3.3.1.</t>
  </si>
  <si>
    <t>Mitro pelnu transportiera 11ETA11AF001; 11ETA12AF001; 12ETA11AF001 un 12ETA12AF001 vadīklu un korpusa remonts</t>
  </si>
  <si>
    <t>Katls Nr.1
11HHC10</t>
  </si>
  <si>
    <t>Katls Nr.2
12HHC10</t>
  </si>
  <si>
    <t>Biokurināmā kurtuves 11HHC10 un 12HHC10 pelnu izvadīšanas piltuvju remonts</t>
  </si>
  <si>
    <t>Vadīklu un grīdas demontāža un montāža izdilumu vietās</t>
  </si>
  <si>
    <t>Ķēde M160-A-125 ISO1977-DIN8167</t>
  </si>
  <si>
    <r>
      <t xml:space="preserve">Vadīklām Hardox 500 loksne </t>
    </r>
    <r>
      <rPr>
        <sz val="11"/>
        <rFont val="Calibri"/>
        <family val="2"/>
        <charset val="186"/>
        <scheme val="minor"/>
      </rPr>
      <t>b=4 mm h=75 mm</t>
    </r>
  </si>
  <si>
    <t>Apmaksas nosacījumi, EUR bez PVN:</t>
  </si>
  <si>
    <t>23.03.2026.</t>
  </si>
  <si>
    <t>4 nedēļas</t>
  </si>
  <si>
    <t>*Izpildes termiņš 8 nedēļas</t>
  </si>
  <si>
    <t>11ETA11AF001
11ETA12AF001</t>
  </si>
  <si>
    <t>12ETA11AF001
12ETA12AF001</t>
  </si>
  <si>
    <t>Mitro pelnu transportiera 11ETA11AF001; 11ETA12AF001; 12ETA11AF001 un 12ETA12AF001 ķēdes nomaiņa</t>
  </si>
  <si>
    <t>Grīdām Hardox 500 loksne b=8 mm h=825 mm</t>
  </si>
  <si>
    <r>
      <t>**Materiālu HARDOX 500 nodrošina Izpildītājs,</t>
    </r>
    <r>
      <rPr>
        <b/>
        <sz val="10"/>
        <color theme="1"/>
        <rFont val="Calibri"/>
        <family val="2"/>
        <scheme val="minor"/>
      </rPr>
      <t xml:space="preserve"> nepieciešamo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nomaināmo grīdas lokšņu garumu L (m) nosaka pēc fakta pēc ķēdes demontāžas</t>
    </r>
    <r>
      <rPr>
        <sz val="10"/>
        <color theme="1"/>
        <rFont val="Calibri"/>
        <family val="2"/>
        <scheme val="minor"/>
      </rPr>
      <t>.
Viena transportiera kopējais garums 20 m un viena transportiera vadīklu kopējais garums 80 m.</t>
    </r>
  </si>
  <si>
    <r>
      <t xml:space="preserve">Viena mitro pelnu transportiera ķēdes garums L= 85 m
Ķēde </t>
    </r>
    <r>
      <rPr>
        <b/>
        <sz val="10"/>
        <color theme="1"/>
        <rFont val="Calibri"/>
        <family val="2"/>
        <charset val="186"/>
        <scheme val="minor"/>
      </rPr>
      <t>M160-A-125 ISO1977-DIN8167</t>
    </r>
    <r>
      <rPr>
        <sz val="10"/>
        <color theme="1"/>
        <rFont val="Calibri"/>
        <family val="2"/>
        <scheme val="minor"/>
      </rPr>
      <t xml:space="preserve"> (ieskaitot piemetinātās rausēja stiprinājuma plāksnītes), skrāperi nav iekļauti.</t>
    </r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</si>
  <si>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</si>
  <si>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S235JR loksnes, b= 4 mm</t>
  </si>
  <si>
    <t>*</t>
  </si>
  <si>
    <t>Piezīmes:</t>
  </si>
  <si>
    <t>**</t>
  </si>
  <si>
    <r>
      <t xml:space="preserve">Kopējais paredzamais remonta </t>
    </r>
    <r>
      <rPr>
        <b/>
        <sz val="11"/>
        <color theme="1"/>
        <rFont val="Calibri"/>
        <family val="2"/>
        <charset val="186"/>
        <scheme val="minor"/>
      </rPr>
      <t>darbu izpildes termiņš ir 8 nedēļas</t>
    </r>
    <r>
      <rPr>
        <sz val="11"/>
        <color theme="1"/>
        <rFont val="Calibri"/>
        <family val="2"/>
        <scheme val="minor"/>
      </rPr>
      <t xml:space="preserve">. Izpildes termiņš var tikt koriģēts, ņemot vērā siltumenerģijas iepirkuma rezultātus šajā periodā. </t>
    </r>
  </si>
  <si>
    <t>Mitro pelnu transportieru nepieciešamo nomaināmo grīdas lokšņu garumu L (m) nosaka pēc fakta pēc ķēdes demontāžas. Viena transportiera kopējais garums 20 m un viena transportiera vadīklu kopējais garums 80 m.</t>
  </si>
  <si>
    <r>
      <t>Vienai kurtuvei nepieciešami 29 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S235JR vai augstākas kvalitātes materiāls. Materiāla loksnes biezums b=4 mm. Esošās pelnu izvadīšanas piltuves jādemontē līdz inspekcijas lūkai. Tādā pašā veidā un formā jāpiemetina atpakaļ. Skatīt shēmu 1-L2224, kur attēloti pelnu izvadīšanas piltuves izmēri</t>
    </r>
  </si>
  <si>
    <t>Remonta darbi jāorganizē katrai ražošanas līnijai atsevišķi, lai saīsinātu iekārtu dīkstāvi. Remonta darbu plānu saskaņot iepriekš ar Pasūtītāju.</t>
  </si>
  <si>
    <t>birojs@rbe.lv</t>
  </si>
  <si>
    <t>Mitro pelnu transportiera 11ETA11AF001; 11ETA12AF001; 12ETA11AF001 un 12ETA12AF001 specifikācija</t>
  </si>
  <si>
    <t>Kurtuves 11HHC10 un 12HHC10 pelnu piltuves specifikācija</t>
  </si>
  <si>
    <t>Mitro pelnu transportiera 11ETA11AF001; 11ETA12AF001; 12ETA11AF001 un 12ETA12AF001 gultņu nomaiņa</t>
  </si>
  <si>
    <t>4.1.</t>
  </si>
  <si>
    <t>4.1.1.</t>
  </si>
  <si>
    <t>4.2.</t>
  </si>
  <si>
    <t>4.2.1.</t>
  </si>
  <si>
    <t>4.2.2.</t>
  </si>
  <si>
    <t>4.3.</t>
  </si>
  <si>
    <t>4.3.1.</t>
  </si>
  <si>
    <t>Montāžas darbi</t>
  </si>
  <si>
    <t>4.2.3.</t>
  </si>
  <si>
    <t>4.2.4.</t>
  </si>
  <si>
    <t>Gultnis ar korpusu FYJ 100TF</t>
  </si>
  <si>
    <t>Gultnis DIN625 SKF 6212RS1</t>
  </si>
  <si>
    <t>Piedziņas daļā, poz.20</t>
  </si>
  <si>
    <t>Gala brīvā daļa, poz.9</t>
  </si>
  <si>
    <t>Leņķa pacēluma daļa, poz.9</t>
  </si>
  <si>
    <t>Smērvielas, blīves, starplikas, O-ringi, nipeļi un palīgmateriāli</t>
  </si>
  <si>
    <t>Skatīt rasējumos detalizācijas</t>
  </si>
  <si>
    <t>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</si>
</sst>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2" xfId="0" applyBorder="1"/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top" wrapText="1"/>
    </xf>
    <xf numFmtId="4" fontId="0" fillId="0" borderId="12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1" fillId="0" borderId="0" xfId="0" applyFont="1" applyAlignment="1">
      <alignment horizontal="right" vertical="center"/>
    </xf>
    <xf numFmtId="4" fontId="1" fillId="0" borderId="11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1" xfId="0" applyBorder="1"/>
    <xf numFmtId="0" fontId="0" fillId="0" borderId="17" xfId="0" applyBorder="1"/>
    <xf numFmtId="0" fontId="0" fillId="0" borderId="24" xfId="0" applyBorder="1"/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/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19" xfId="0" applyBorder="1" applyAlignment="1">
      <alignment horizontal="right" vertical="top" wrapText="1"/>
    </xf>
    <xf numFmtId="0" fontId="0" fillId="0" borderId="6" xfId="0" applyBorder="1" applyAlignment="1">
      <alignment horizontal="right" wrapText="1"/>
    </xf>
    <xf numFmtId="0" fontId="0" fillId="0" borderId="9" xfId="0" applyBorder="1" applyAlignment="1">
      <alignment horizontal="right" vertical="top" wrapText="1"/>
    </xf>
    <xf numFmtId="0" fontId="0" fillId="2" borderId="6" xfId="0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9" xfId="0" applyNumberFormat="1" applyFill="1" applyBorder="1" applyAlignment="1">
      <alignment horizontal="center" vertical="center"/>
    </xf>
    <xf numFmtId="4" fontId="0" fillId="2" borderId="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top" wrapText="1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/>
    <xf numFmtId="0" fontId="0" fillId="0" borderId="3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7" xfId="0" applyFont="1" applyBorder="1"/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4" fontId="0" fillId="0" borderId="3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9" fillId="0" borderId="0" xfId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</xdr:colOff>
      <xdr:row>68</xdr:row>
      <xdr:rowOff>123665</xdr:rowOff>
    </xdr:from>
    <xdr:to>
      <xdr:col>6</xdr:col>
      <xdr:colOff>380999</xdr:colOff>
      <xdr:row>94</xdr:row>
      <xdr:rowOff>175476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5C6B60-E4DE-E756-302A-F7B87D741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221949" y="9712751"/>
          <a:ext cx="5004811" cy="74483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68</xdr:row>
      <xdr:rowOff>142715</xdr:rowOff>
    </xdr:from>
    <xdr:to>
      <xdr:col>1</xdr:col>
      <xdr:colOff>2742821</xdr:colOff>
      <xdr:row>70</xdr:row>
      <xdr:rowOff>152191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D1F700-1A0D-52FE-7684-D58975F8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0953590"/>
          <a:ext cx="3028571" cy="3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68</xdr:row>
      <xdr:rowOff>161926</xdr:rowOff>
    </xdr:from>
    <xdr:to>
      <xdr:col>9</xdr:col>
      <xdr:colOff>587327</xdr:colOff>
      <xdr:row>94</xdr:row>
      <xdr:rowOff>18096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B28551-9D2E-5A33-B980-1EFCB6B2D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2825" y="10972801"/>
          <a:ext cx="5924550" cy="48091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190499</xdr:rowOff>
    </xdr:from>
    <xdr:to>
      <xdr:col>4</xdr:col>
      <xdr:colOff>428018</xdr:colOff>
      <xdr:row>130</xdr:row>
      <xdr:rowOff>176892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7971A91-7BC7-B209-2A41-5E871937F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393" y="16900070"/>
          <a:ext cx="5285768" cy="5891893"/>
        </a:xfrm>
        <a:prstGeom prst="rect">
          <a:avLst/>
        </a:prstGeom>
      </xdr:spPr>
    </xdr:pic>
    <xdr:clientData/>
  </xdr:twoCellAnchor>
  <xdr:twoCellAnchor editAs="oneCell">
    <xdr:from>
      <xdr:col>4</xdr:col>
      <xdr:colOff>340180</xdr:colOff>
      <xdr:row>105</xdr:row>
      <xdr:rowOff>27215</xdr:rowOff>
    </xdr:from>
    <xdr:to>
      <xdr:col>9</xdr:col>
      <xdr:colOff>35216</xdr:colOff>
      <xdr:row>127</xdr:row>
      <xdr:rowOff>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462DAF-9040-70DD-4829-4A4E2628B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323" y="17879786"/>
          <a:ext cx="7168580" cy="416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134</xdr:row>
      <xdr:rowOff>13607</xdr:rowOff>
    </xdr:from>
    <xdr:to>
      <xdr:col>5</xdr:col>
      <xdr:colOff>54429</xdr:colOff>
      <xdr:row>169</xdr:row>
      <xdr:rowOff>26152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93E499-FAC1-E5B1-D37E-FE4D7205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8858" y="23390678"/>
          <a:ext cx="6041571" cy="6680045"/>
        </a:xfrm>
        <a:prstGeom prst="rect">
          <a:avLst/>
        </a:prstGeom>
      </xdr:spPr>
    </xdr:pic>
    <xdr:clientData/>
  </xdr:twoCellAnchor>
  <xdr:twoCellAnchor editAs="oneCell">
    <xdr:from>
      <xdr:col>5</xdr:col>
      <xdr:colOff>13608</xdr:colOff>
      <xdr:row>142</xdr:row>
      <xdr:rowOff>40823</xdr:rowOff>
    </xdr:from>
    <xdr:to>
      <xdr:col>9</xdr:col>
      <xdr:colOff>117032</xdr:colOff>
      <xdr:row>158</xdr:row>
      <xdr:rowOff>163286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2069F9C-8333-6243-2008-1C4FDA191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09608" y="24941894"/>
          <a:ext cx="6706111" cy="3170463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172</xdr:row>
      <xdr:rowOff>122465</xdr:rowOff>
    </xdr:from>
    <xdr:to>
      <xdr:col>5</xdr:col>
      <xdr:colOff>522823</xdr:colOff>
      <xdr:row>204</xdr:row>
      <xdr:rowOff>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1CD17D9-AE46-0FAD-9074-28580D26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822" y="30738536"/>
          <a:ext cx="6578001" cy="5973536"/>
        </a:xfrm>
        <a:prstGeom prst="rect">
          <a:avLst/>
        </a:prstGeom>
      </xdr:spPr>
    </xdr:pic>
    <xdr:clientData/>
  </xdr:twoCellAnchor>
  <xdr:twoCellAnchor editAs="oneCell">
    <xdr:from>
      <xdr:col>5</xdr:col>
      <xdr:colOff>489857</xdr:colOff>
      <xdr:row>172</xdr:row>
      <xdr:rowOff>27216</xdr:rowOff>
    </xdr:from>
    <xdr:to>
      <xdr:col>9</xdr:col>
      <xdr:colOff>594901</xdr:colOff>
      <xdr:row>203</xdr:row>
      <xdr:rowOff>171826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7B529E6-A26A-F2A8-33C6-976C9459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85857" y="30643287"/>
          <a:ext cx="6707731" cy="6050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149678</xdr:rowOff>
    </xdr:from>
    <xdr:to>
      <xdr:col>5</xdr:col>
      <xdr:colOff>952499</xdr:colOff>
      <xdr:row>226</xdr:row>
      <xdr:rowOff>137055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BC0EDBA-4B64-8FDB-3F34-8BE938E9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7433249"/>
          <a:ext cx="7048499" cy="3606877"/>
        </a:xfrm>
        <a:prstGeom prst="rect">
          <a:avLst/>
        </a:prstGeom>
      </xdr:spPr>
    </xdr:pic>
    <xdr:clientData/>
  </xdr:twoCellAnchor>
  <xdr:twoCellAnchor editAs="oneCell">
    <xdr:from>
      <xdr:col>6</xdr:col>
      <xdr:colOff>27216</xdr:colOff>
      <xdr:row>207</xdr:row>
      <xdr:rowOff>122466</xdr:rowOff>
    </xdr:from>
    <xdr:to>
      <xdr:col>9</xdr:col>
      <xdr:colOff>541064</xdr:colOff>
      <xdr:row>231</xdr:row>
      <xdr:rowOff>80422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94947CF-81AD-7C95-7E62-39AD17A39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89323" y="37406037"/>
          <a:ext cx="6150428" cy="4529956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173183</xdr:colOff>
      <xdr:row>234</xdr:row>
      <xdr:rowOff>73037</xdr:rowOff>
    </xdr:from>
    <xdr:to>
      <xdr:col>5</xdr:col>
      <xdr:colOff>699991</xdr:colOff>
      <xdr:row>259</xdr:row>
      <xdr:rowOff>21083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D5E1F-1627-5E24-DD19-08320EB5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183" y="43150885"/>
          <a:ext cx="6622808" cy="471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rojs@rbe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CC13-88F6-4563-B78D-9287CACB4CBC}">
  <dimension ref="A2:M234"/>
  <sheetViews>
    <sheetView tabSelected="1" view="pageBreakPreview" topLeftCell="A29" zoomScaleNormal="100" zoomScaleSheetLayoutView="100" workbookViewId="0">
      <selection activeCell="H47" sqref="H47"/>
    </sheetView>
  </sheetViews>
  <sheetFormatPr defaultRowHeight="15" x14ac:dyDescent="0.25"/>
  <cols>
    <col min="1" max="1" width="5.42578125" customWidth="1"/>
    <col min="2" max="2" width="55.140625" customWidth="1"/>
    <col min="3" max="3" width="7.85546875" customWidth="1"/>
    <col min="4" max="4" width="9.85546875" customWidth="1"/>
    <col min="5" max="5" width="13.140625" customWidth="1"/>
    <col min="6" max="6" width="14.5703125" customWidth="1"/>
    <col min="7" max="7" width="13.42578125" customWidth="1"/>
    <col min="8" max="8" width="55.140625" customWidth="1"/>
    <col min="9" max="9" width="16" customWidth="1"/>
    <col min="10" max="10" width="15" customWidth="1"/>
    <col min="11" max="12" width="14.140625" customWidth="1"/>
  </cols>
  <sheetData>
    <row r="2" spans="1:13" x14ac:dyDescent="0.25">
      <c r="B2" s="1" t="s">
        <v>0</v>
      </c>
      <c r="C2" s="2" t="s">
        <v>1</v>
      </c>
    </row>
    <row r="3" spans="1:13" x14ac:dyDescent="0.25">
      <c r="B3" s="1" t="s">
        <v>2</v>
      </c>
      <c r="C3" s="85">
        <v>40103857024</v>
      </c>
      <c r="D3" s="85"/>
      <c r="E3" s="85"/>
      <c r="F3" s="85"/>
    </row>
    <row r="4" spans="1:13" x14ac:dyDescent="0.25">
      <c r="B4" s="1" t="s">
        <v>3</v>
      </c>
      <c r="C4" s="2" t="s">
        <v>4</v>
      </c>
    </row>
    <row r="5" spans="1:13" x14ac:dyDescent="0.25">
      <c r="B5" s="1" t="s">
        <v>5</v>
      </c>
      <c r="C5" s="83" t="s">
        <v>83</v>
      </c>
    </row>
    <row r="6" spans="1:13" x14ac:dyDescent="0.25">
      <c r="B6" s="2" t="s">
        <v>65</v>
      </c>
      <c r="F6" s="3"/>
      <c r="G6" s="3"/>
      <c r="H6" s="3"/>
      <c r="I6" s="3"/>
      <c r="J6" s="3"/>
    </row>
    <row r="7" spans="1:13" x14ac:dyDescent="0.25">
      <c r="B7" s="4" t="s">
        <v>13</v>
      </c>
      <c r="I7" s="94" t="s">
        <v>67</v>
      </c>
      <c r="J7" s="95"/>
      <c r="K7" s="75"/>
      <c r="L7" s="75"/>
    </row>
    <row r="8" spans="1:13" ht="60" customHeight="1" x14ac:dyDescent="0.25">
      <c r="A8" s="36" t="s">
        <v>7</v>
      </c>
      <c r="B8" s="37" t="s">
        <v>8</v>
      </c>
      <c r="C8" s="37" t="s">
        <v>22</v>
      </c>
      <c r="D8" s="37" t="s">
        <v>104</v>
      </c>
      <c r="E8" s="38" t="s">
        <v>49</v>
      </c>
      <c r="F8" s="38" t="s">
        <v>23</v>
      </c>
      <c r="G8" s="38" t="s">
        <v>24</v>
      </c>
      <c r="H8" s="39" t="s">
        <v>9</v>
      </c>
      <c r="I8" s="62" t="s">
        <v>68</v>
      </c>
      <c r="J8" s="63" t="s">
        <v>69</v>
      </c>
      <c r="K8" s="61"/>
      <c r="L8" s="61"/>
      <c r="M8" s="61"/>
    </row>
    <row r="9" spans="1:13" ht="15" customHeight="1" x14ac:dyDescent="0.25">
      <c r="A9" s="40">
        <v>1</v>
      </c>
      <c r="B9" s="90" t="s">
        <v>57</v>
      </c>
      <c r="C9" s="90"/>
      <c r="D9" s="90"/>
      <c r="E9" s="90"/>
      <c r="F9" s="90"/>
      <c r="G9" s="90"/>
      <c r="H9" s="35"/>
      <c r="I9" s="67" t="s">
        <v>66</v>
      </c>
      <c r="J9" s="68" t="s">
        <v>66</v>
      </c>
      <c r="K9" s="5"/>
      <c r="L9" s="5"/>
    </row>
    <row r="10" spans="1:13" x14ac:dyDescent="0.25">
      <c r="A10" s="31" t="s">
        <v>19</v>
      </c>
      <c r="B10" s="32" t="s">
        <v>14</v>
      </c>
      <c r="C10" s="33"/>
      <c r="D10" s="33"/>
      <c r="E10" s="33"/>
      <c r="F10" s="33"/>
      <c r="G10" s="33"/>
      <c r="H10" s="34"/>
      <c r="I10" s="64"/>
      <c r="J10" s="43"/>
    </row>
    <row r="11" spans="1:13" ht="15" customHeight="1" x14ac:dyDescent="0.25">
      <c r="A11" s="12" t="s">
        <v>31</v>
      </c>
      <c r="B11" s="53" t="s">
        <v>32</v>
      </c>
      <c r="C11" s="11" t="s">
        <v>25</v>
      </c>
      <c r="D11" s="57"/>
      <c r="E11" s="11">
        <v>4</v>
      </c>
      <c r="F11" s="58">
        <v>0</v>
      </c>
      <c r="G11" s="11">
        <f>D11*E11*F11</f>
        <v>0</v>
      </c>
      <c r="H11" s="77" t="s">
        <v>61</v>
      </c>
      <c r="I11" s="46"/>
      <c r="J11" s="65"/>
      <c r="K11" s="5"/>
      <c r="L11" s="5"/>
    </row>
    <row r="12" spans="1:13" x14ac:dyDescent="0.25">
      <c r="A12" s="12" t="s">
        <v>20</v>
      </c>
      <c r="B12" s="78" t="s">
        <v>15</v>
      </c>
      <c r="C12" s="11"/>
      <c r="D12" s="11"/>
      <c r="E12" s="11"/>
      <c r="F12" s="14"/>
      <c r="G12" s="11"/>
      <c r="H12" s="23"/>
      <c r="I12" s="46"/>
      <c r="J12" s="65"/>
      <c r="K12" s="5"/>
      <c r="L12" s="5"/>
    </row>
    <row r="13" spans="1:13" ht="35.25" customHeight="1" x14ac:dyDescent="0.25">
      <c r="A13" s="12" t="s">
        <v>33</v>
      </c>
      <c r="B13" s="16" t="s">
        <v>63</v>
      </c>
      <c r="C13" s="11" t="s">
        <v>35</v>
      </c>
      <c r="D13" s="11">
        <v>80</v>
      </c>
      <c r="E13" s="11">
        <v>4</v>
      </c>
      <c r="F13" s="58">
        <v>0</v>
      </c>
      <c r="G13" s="11">
        <f t="shared" ref="G13:G15" si="0">D13*E13*F13</f>
        <v>0</v>
      </c>
      <c r="H13" s="98" t="s">
        <v>72</v>
      </c>
      <c r="I13" s="46"/>
      <c r="J13" s="65"/>
      <c r="K13" s="5"/>
      <c r="L13" s="5"/>
    </row>
    <row r="14" spans="1:13" ht="36.75" customHeight="1" x14ac:dyDescent="0.25">
      <c r="A14" s="12" t="s">
        <v>34</v>
      </c>
      <c r="B14" s="79" t="s">
        <v>71</v>
      </c>
      <c r="C14" s="11" t="s">
        <v>47</v>
      </c>
      <c r="D14" s="57">
        <v>1</v>
      </c>
      <c r="E14" s="11">
        <v>4</v>
      </c>
      <c r="F14" s="58">
        <v>0</v>
      </c>
      <c r="G14" s="11">
        <f t="shared" si="0"/>
        <v>0</v>
      </c>
      <c r="H14" s="99"/>
      <c r="I14" s="46"/>
      <c r="J14" s="65"/>
      <c r="K14" s="5"/>
      <c r="L14" s="5"/>
    </row>
    <row r="15" spans="1:13" x14ac:dyDescent="0.25">
      <c r="A15" s="12" t="s">
        <v>34</v>
      </c>
      <c r="B15" s="18" t="s">
        <v>18</v>
      </c>
      <c r="C15" s="11" t="s">
        <v>36</v>
      </c>
      <c r="D15" s="11">
        <v>1</v>
      </c>
      <c r="E15" s="11">
        <v>4</v>
      </c>
      <c r="F15" s="58">
        <v>0</v>
      </c>
      <c r="G15" s="11">
        <f t="shared" si="0"/>
        <v>0</v>
      </c>
      <c r="H15" s="23"/>
      <c r="I15" s="46"/>
      <c r="J15" s="65"/>
      <c r="K15" s="5"/>
      <c r="L15" s="5"/>
    </row>
    <row r="16" spans="1:13" x14ac:dyDescent="0.25">
      <c r="A16" s="12" t="s">
        <v>21</v>
      </c>
      <c r="B16" s="19" t="s">
        <v>16</v>
      </c>
      <c r="C16" s="11"/>
      <c r="D16" s="11"/>
      <c r="E16" s="11"/>
      <c r="F16" s="14"/>
      <c r="G16" s="11"/>
      <c r="H16" s="23"/>
      <c r="I16" s="46"/>
      <c r="J16" s="65"/>
      <c r="K16" s="5"/>
      <c r="L16" s="5"/>
    </row>
    <row r="17" spans="1:12" x14ac:dyDescent="0.25">
      <c r="A17" s="28" t="s">
        <v>37</v>
      </c>
      <c r="B17" s="54" t="s">
        <v>38</v>
      </c>
      <c r="C17" s="29" t="s">
        <v>39</v>
      </c>
      <c r="D17" s="29">
        <v>1</v>
      </c>
      <c r="E17" s="29">
        <v>4</v>
      </c>
      <c r="F17" s="59">
        <v>0</v>
      </c>
      <c r="G17" s="29">
        <f>D17*E17*F17</f>
        <v>0</v>
      </c>
      <c r="H17" s="30"/>
      <c r="I17" s="47"/>
      <c r="J17" s="66"/>
      <c r="K17" s="5"/>
      <c r="L17" s="5"/>
    </row>
    <row r="18" spans="1:12" ht="30" x14ac:dyDescent="0.25">
      <c r="A18" s="52">
        <v>2</v>
      </c>
      <c r="B18" s="90" t="s">
        <v>70</v>
      </c>
      <c r="C18" s="90"/>
      <c r="D18" s="90"/>
      <c r="E18" s="90"/>
      <c r="F18" s="90"/>
      <c r="G18" s="90"/>
      <c r="H18" s="35"/>
      <c r="I18" s="62" t="str">
        <f>I8</f>
        <v>11ETA11AF001
11ETA12AF001</v>
      </c>
      <c r="J18" s="63" t="str">
        <f>J8</f>
        <v>12ETA11AF001
12ETA12AF001</v>
      </c>
      <c r="K18" s="5"/>
      <c r="L18" s="5"/>
    </row>
    <row r="19" spans="1:12" x14ac:dyDescent="0.25">
      <c r="A19" s="41" t="s">
        <v>40</v>
      </c>
      <c r="B19" s="42" t="s">
        <v>14</v>
      </c>
      <c r="C19" s="22"/>
      <c r="D19" s="22"/>
      <c r="E19" s="22"/>
      <c r="F19" s="22"/>
      <c r="G19" s="22"/>
      <c r="H19" s="43"/>
      <c r="I19" s="45"/>
      <c r="J19" s="76"/>
      <c r="K19" s="5"/>
      <c r="L19" s="5"/>
    </row>
    <row r="20" spans="1:12" x14ac:dyDescent="0.25">
      <c r="A20" s="12" t="s">
        <v>41</v>
      </c>
      <c r="B20" s="16" t="s">
        <v>32</v>
      </c>
      <c r="C20" s="11" t="s">
        <v>25</v>
      </c>
      <c r="D20" s="57"/>
      <c r="E20" s="11">
        <v>4</v>
      </c>
      <c r="F20" s="58">
        <v>0</v>
      </c>
      <c r="G20" s="11">
        <f>D20*E20*F20</f>
        <v>0</v>
      </c>
      <c r="H20" s="17"/>
      <c r="I20" s="46"/>
      <c r="J20" s="65"/>
      <c r="K20" s="5"/>
      <c r="L20" s="5"/>
    </row>
    <row r="21" spans="1:12" x14ac:dyDescent="0.25">
      <c r="A21" s="12" t="s">
        <v>42</v>
      </c>
      <c r="B21" s="13" t="s">
        <v>15</v>
      </c>
      <c r="C21" s="11"/>
      <c r="D21" s="11"/>
      <c r="E21" s="11"/>
      <c r="F21" s="14"/>
      <c r="G21" s="11"/>
      <c r="H21" s="98" t="s">
        <v>73</v>
      </c>
      <c r="I21" s="46"/>
      <c r="J21" s="65"/>
      <c r="K21" s="5"/>
      <c r="L21" s="5"/>
    </row>
    <row r="22" spans="1:12" x14ac:dyDescent="0.25">
      <c r="A22" s="12" t="s">
        <v>43</v>
      </c>
      <c r="B22" s="55" t="s">
        <v>62</v>
      </c>
      <c r="C22" s="11" t="s">
        <v>35</v>
      </c>
      <c r="D22" s="11">
        <v>85</v>
      </c>
      <c r="E22" s="11">
        <v>4</v>
      </c>
      <c r="F22" s="58">
        <v>0</v>
      </c>
      <c r="G22" s="11">
        <f t="shared" ref="G22:G23" si="1">D22*E22*F22</f>
        <v>0</v>
      </c>
      <c r="H22" s="99"/>
      <c r="I22" s="46"/>
      <c r="J22" s="65"/>
      <c r="K22" s="5"/>
      <c r="L22" s="5"/>
    </row>
    <row r="23" spans="1:12" x14ac:dyDescent="0.25">
      <c r="A23" s="12" t="s">
        <v>44</v>
      </c>
      <c r="B23" s="53" t="s">
        <v>17</v>
      </c>
      <c r="C23" s="11" t="s">
        <v>36</v>
      </c>
      <c r="D23" s="11">
        <v>1</v>
      </c>
      <c r="E23" s="11">
        <v>4</v>
      </c>
      <c r="F23" s="58">
        <v>0</v>
      </c>
      <c r="G23" s="11">
        <f t="shared" si="1"/>
        <v>0</v>
      </c>
      <c r="H23" s="100"/>
      <c r="I23" s="46"/>
      <c r="J23" s="65"/>
      <c r="K23" s="5"/>
      <c r="L23" s="5"/>
    </row>
    <row r="24" spans="1:12" ht="15" customHeight="1" x14ac:dyDescent="0.25">
      <c r="A24" s="12" t="s">
        <v>45</v>
      </c>
      <c r="B24" s="15" t="s">
        <v>16</v>
      </c>
      <c r="C24" s="11"/>
      <c r="D24" s="11"/>
      <c r="E24" s="11"/>
      <c r="F24" s="14"/>
      <c r="G24" s="11"/>
      <c r="H24" s="23"/>
      <c r="I24" s="46"/>
      <c r="J24" s="65"/>
      <c r="K24" s="5"/>
      <c r="L24" s="5"/>
    </row>
    <row r="25" spans="1:12" x14ac:dyDescent="0.25">
      <c r="A25" s="44" t="s">
        <v>46</v>
      </c>
      <c r="B25" s="56" t="s">
        <v>38</v>
      </c>
      <c r="C25" s="24" t="s">
        <v>39</v>
      </c>
      <c r="D25" s="24">
        <v>1</v>
      </c>
      <c r="E25" s="24">
        <v>4</v>
      </c>
      <c r="F25" s="60">
        <v>0</v>
      </c>
      <c r="G25" s="24">
        <f>D25*E25*F25</f>
        <v>0</v>
      </c>
      <c r="H25" s="25"/>
      <c r="I25" s="47"/>
      <c r="J25" s="66"/>
      <c r="K25" s="5"/>
      <c r="L25" s="5"/>
    </row>
    <row r="26" spans="1:12" ht="30" x14ac:dyDescent="0.25">
      <c r="A26" s="69"/>
      <c r="B26" s="70"/>
      <c r="C26" s="71"/>
      <c r="D26" s="71"/>
      <c r="E26" s="71"/>
      <c r="F26" s="80"/>
      <c r="G26" s="71"/>
      <c r="H26" s="73"/>
      <c r="I26" s="62" t="s">
        <v>58</v>
      </c>
      <c r="J26" s="63" t="s">
        <v>59</v>
      </c>
      <c r="K26" s="75"/>
      <c r="L26" s="75"/>
    </row>
    <row r="27" spans="1:12" x14ac:dyDescent="0.25">
      <c r="A27" s="52">
        <v>3</v>
      </c>
      <c r="B27" s="90" t="s">
        <v>60</v>
      </c>
      <c r="C27" s="90"/>
      <c r="D27" s="90"/>
      <c r="E27" s="90"/>
      <c r="F27" s="90"/>
      <c r="G27" s="90"/>
      <c r="H27" s="35"/>
      <c r="I27" s="72"/>
      <c r="J27" s="74"/>
      <c r="K27" s="5"/>
      <c r="L27" s="5"/>
    </row>
    <row r="28" spans="1:12" x14ac:dyDescent="0.25">
      <c r="A28" s="41" t="s">
        <v>50</v>
      </c>
      <c r="B28" s="42" t="s">
        <v>14</v>
      </c>
      <c r="C28" s="22"/>
      <c r="D28" s="22"/>
      <c r="E28" s="22"/>
      <c r="F28" s="22"/>
      <c r="G28" s="22"/>
      <c r="H28" s="43"/>
      <c r="I28" s="45"/>
      <c r="J28" s="76"/>
      <c r="K28" s="5"/>
      <c r="L28" s="5"/>
    </row>
    <row r="29" spans="1:12" x14ac:dyDescent="0.25">
      <c r="A29" s="12" t="s">
        <v>51</v>
      </c>
      <c r="B29" s="16" t="s">
        <v>32</v>
      </c>
      <c r="C29" s="11" t="s">
        <v>25</v>
      </c>
      <c r="D29" s="57"/>
      <c r="E29" s="11">
        <v>2</v>
      </c>
      <c r="F29" s="58">
        <v>0</v>
      </c>
      <c r="G29" s="11">
        <f>D29*E29*F29</f>
        <v>0</v>
      </c>
      <c r="H29" s="17"/>
      <c r="I29" s="46"/>
      <c r="J29" s="65"/>
      <c r="K29" s="5"/>
      <c r="L29" s="5"/>
    </row>
    <row r="30" spans="1:12" x14ac:dyDescent="0.25">
      <c r="A30" s="12" t="s">
        <v>52</v>
      </c>
      <c r="B30" s="13" t="s">
        <v>15</v>
      </c>
      <c r="C30" s="11"/>
      <c r="D30" s="11"/>
      <c r="E30" s="11"/>
      <c r="F30" s="14"/>
      <c r="G30" s="11"/>
      <c r="H30" s="91" t="s">
        <v>81</v>
      </c>
      <c r="I30" s="46"/>
      <c r="J30" s="65"/>
      <c r="K30" s="5"/>
      <c r="L30" s="5"/>
    </row>
    <row r="31" spans="1:12" ht="17.25" x14ac:dyDescent="0.25">
      <c r="A31" s="12" t="s">
        <v>53</v>
      </c>
      <c r="B31" s="55" t="s">
        <v>75</v>
      </c>
      <c r="C31" s="11" t="s">
        <v>74</v>
      </c>
      <c r="D31" s="11">
        <v>29</v>
      </c>
      <c r="E31" s="11">
        <v>2</v>
      </c>
      <c r="F31" s="58">
        <v>0</v>
      </c>
      <c r="G31" s="11">
        <f t="shared" ref="G31:G32" si="2">D31*E31*F31</f>
        <v>0</v>
      </c>
      <c r="H31" s="92"/>
      <c r="I31" s="46"/>
      <c r="J31" s="65"/>
      <c r="K31" s="5"/>
      <c r="L31" s="5"/>
    </row>
    <row r="32" spans="1:12" x14ac:dyDescent="0.25">
      <c r="A32" s="12" t="s">
        <v>54</v>
      </c>
      <c r="B32" s="18" t="s">
        <v>18</v>
      </c>
      <c r="C32" s="11" t="s">
        <v>36</v>
      </c>
      <c r="D32" s="11">
        <v>1</v>
      </c>
      <c r="E32" s="11">
        <v>2</v>
      </c>
      <c r="F32" s="58">
        <v>0</v>
      </c>
      <c r="G32" s="11">
        <f t="shared" si="2"/>
        <v>0</v>
      </c>
      <c r="H32" s="93"/>
      <c r="I32" s="46"/>
      <c r="J32" s="65"/>
      <c r="K32" s="5"/>
      <c r="L32" s="5"/>
    </row>
    <row r="33" spans="1:12" x14ac:dyDescent="0.25">
      <c r="A33" s="12" t="s">
        <v>55</v>
      </c>
      <c r="B33" s="15" t="s">
        <v>16</v>
      </c>
      <c r="C33" s="11"/>
      <c r="D33" s="11"/>
      <c r="E33" s="11"/>
      <c r="F33" s="14"/>
      <c r="G33" s="11"/>
      <c r="H33" s="23"/>
      <c r="I33" s="46"/>
      <c r="J33" s="65"/>
      <c r="K33" s="5"/>
      <c r="L33" s="5"/>
    </row>
    <row r="34" spans="1:12" x14ac:dyDescent="0.25">
      <c r="A34" s="44" t="s">
        <v>56</v>
      </c>
      <c r="B34" s="56" t="s">
        <v>38</v>
      </c>
      <c r="C34" s="24" t="s">
        <v>39</v>
      </c>
      <c r="D34" s="24">
        <v>1</v>
      </c>
      <c r="E34" s="24">
        <v>2</v>
      </c>
      <c r="F34" s="60">
        <v>0</v>
      </c>
      <c r="G34" s="24">
        <f>D34*E34*F34</f>
        <v>0</v>
      </c>
      <c r="H34" s="25"/>
      <c r="I34" s="47"/>
      <c r="J34" s="66"/>
      <c r="K34" s="5"/>
      <c r="L34" s="5"/>
    </row>
    <row r="35" spans="1:12" ht="30" x14ac:dyDescent="0.25">
      <c r="A35" s="69"/>
      <c r="B35" s="70"/>
      <c r="C35" s="71"/>
      <c r="D35" s="71"/>
      <c r="E35" s="71"/>
      <c r="F35" s="80"/>
      <c r="G35" s="71"/>
      <c r="H35" s="73"/>
      <c r="I35" s="62" t="str">
        <f>I18</f>
        <v>11ETA11AF001
11ETA12AF001</v>
      </c>
      <c r="J35" s="63" t="str">
        <f>J18</f>
        <v>12ETA11AF001
12ETA12AF001</v>
      </c>
      <c r="K35" s="75"/>
      <c r="L35" s="75"/>
    </row>
    <row r="36" spans="1:12" x14ac:dyDescent="0.25">
      <c r="A36" s="52">
        <v>4</v>
      </c>
      <c r="B36" s="90" t="s">
        <v>86</v>
      </c>
      <c r="C36" s="90"/>
      <c r="D36" s="90"/>
      <c r="E36" s="90"/>
      <c r="F36" s="90"/>
      <c r="G36" s="90"/>
      <c r="H36" s="35"/>
      <c r="I36" s="72"/>
      <c r="J36" s="74"/>
      <c r="K36" s="5"/>
      <c r="L36" s="5"/>
    </row>
    <row r="37" spans="1:12" x14ac:dyDescent="0.25">
      <c r="A37" s="41" t="s">
        <v>87</v>
      </c>
      <c r="B37" s="42" t="s">
        <v>14</v>
      </c>
      <c r="C37" s="22"/>
      <c r="D37" s="22"/>
      <c r="E37" s="22"/>
      <c r="F37" s="22"/>
      <c r="G37" s="22"/>
      <c r="H37" s="43"/>
      <c r="I37" s="45"/>
      <c r="J37" s="76"/>
      <c r="K37" s="5"/>
      <c r="L37" s="5"/>
    </row>
    <row r="38" spans="1:12" x14ac:dyDescent="0.25">
      <c r="A38" s="12" t="s">
        <v>88</v>
      </c>
      <c r="B38" s="16" t="s">
        <v>94</v>
      </c>
      <c r="C38" s="11" t="s">
        <v>25</v>
      </c>
      <c r="D38" s="57"/>
      <c r="E38" s="11">
        <v>4</v>
      </c>
      <c r="F38" s="58">
        <v>0</v>
      </c>
      <c r="G38" s="11">
        <f>D38*E38*F38</f>
        <v>0</v>
      </c>
      <c r="H38" s="17"/>
      <c r="I38" s="46"/>
      <c r="J38" s="65"/>
      <c r="K38" s="5"/>
      <c r="L38" s="5"/>
    </row>
    <row r="39" spans="1:12" x14ac:dyDescent="0.25">
      <c r="A39" s="12" t="s">
        <v>89</v>
      </c>
      <c r="B39" s="13" t="s">
        <v>15</v>
      </c>
      <c r="C39" s="11"/>
      <c r="D39" s="11"/>
      <c r="E39" s="11"/>
      <c r="F39" s="14"/>
      <c r="G39" s="11"/>
      <c r="H39" s="17"/>
      <c r="I39" s="46"/>
      <c r="J39" s="65"/>
      <c r="K39" s="5"/>
      <c r="L39" s="5"/>
    </row>
    <row r="40" spans="1:12" x14ac:dyDescent="0.25">
      <c r="A40" s="12" t="s">
        <v>90</v>
      </c>
      <c r="B40" s="55" t="s">
        <v>97</v>
      </c>
      <c r="C40" s="11" t="s">
        <v>39</v>
      </c>
      <c r="D40" s="11">
        <v>2</v>
      </c>
      <c r="E40" s="11">
        <v>4</v>
      </c>
      <c r="F40" s="58">
        <v>0</v>
      </c>
      <c r="G40" s="11">
        <f>D40*E40*F40</f>
        <v>0</v>
      </c>
      <c r="H40" s="17" t="s">
        <v>99</v>
      </c>
      <c r="I40" s="46"/>
      <c r="J40" s="65"/>
      <c r="K40" s="5"/>
      <c r="L40" s="5"/>
    </row>
    <row r="41" spans="1:12" x14ac:dyDescent="0.25">
      <c r="A41" s="12" t="s">
        <v>91</v>
      </c>
      <c r="B41" s="55" t="s">
        <v>98</v>
      </c>
      <c r="C41" s="11" t="s">
        <v>39</v>
      </c>
      <c r="D41" s="11">
        <v>2</v>
      </c>
      <c r="E41" s="11">
        <v>4</v>
      </c>
      <c r="F41" s="58">
        <v>0</v>
      </c>
      <c r="G41" s="11">
        <f t="shared" ref="G41" si="3">D41*E41*F41</f>
        <v>0</v>
      </c>
      <c r="H41" s="17" t="s">
        <v>100</v>
      </c>
      <c r="I41" s="46"/>
      <c r="J41" s="65"/>
      <c r="K41" s="5"/>
      <c r="L41" s="5"/>
    </row>
    <row r="42" spans="1:12" x14ac:dyDescent="0.25">
      <c r="A42" s="12" t="s">
        <v>95</v>
      </c>
      <c r="B42" s="55" t="s">
        <v>98</v>
      </c>
      <c r="C42" s="11" t="s">
        <v>39</v>
      </c>
      <c r="D42" s="11">
        <v>2</v>
      </c>
      <c r="E42" s="11">
        <v>4</v>
      </c>
      <c r="F42" s="58">
        <v>0</v>
      </c>
      <c r="G42" s="11">
        <f t="shared" ref="G42" si="4">D42*E42*F42</f>
        <v>0</v>
      </c>
      <c r="H42" s="17" t="s">
        <v>101</v>
      </c>
      <c r="I42" s="46"/>
      <c r="J42" s="65"/>
      <c r="K42" s="5"/>
      <c r="L42" s="5"/>
    </row>
    <row r="43" spans="1:12" x14ac:dyDescent="0.25">
      <c r="A43" s="12" t="s">
        <v>96</v>
      </c>
      <c r="B43" s="18" t="s">
        <v>102</v>
      </c>
      <c r="C43" s="11" t="s">
        <v>36</v>
      </c>
      <c r="D43" s="11">
        <v>3</v>
      </c>
      <c r="E43" s="11">
        <v>4</v>
      </c>
      <c r="F43" s="58">
        <v>0</v>
      </c>
      <c r="G43" s="11">
        <f>D43*E43*F43</f>
        <v>0</v>
      </c>
      <c r="H43" s="17" t="s">
        <v>103</v>
      </c>
      <c r="I43" s="46"/>
      <c r="J43" s="65"/>
      <c r="K43" s="5"/>
      <c r="L43" s="5"/>
    </row>
    <row r="44" spans="1:12" x14ac:dyDescent="0.25">
      <c r="A44" s="12" t="s">
        <v>92</v>
      </c>
      <c r="B44" s="15" t="s">
        <v>16</v>
      </c>
      <c r="C44" s="11"/>
      <c r="D44" s="11"/>
      <c r="E44" s="11"/>
      <c r="F44" s="14"/>
      <c r="G44" s="11"/>
      <c r="H44" s="23"/>
      <c r="I44" s="46"/>
      <c r="J44" s="65"/>
      <c r="K44" s="5"/>
      <c r="L44" s="5"/>
    </row>
    <row r="45" spans="1:12" x14ac:dyDescent="0.25">
      <c r="A45" s="44" t="s">
        <v>93</v>
      </c>
      <c r="B45" s="56" t="s">
        <v>38</v>
      </c>
      <c r="C45" s="24" t="s">
        <v>39</v>
      </c>
      <c r="D45" s="24">
        <v>1</v>
      </c>
      <c r="E45" s="24">
        <v>4</v>
      </c>
      <c r="F45" s="60">
        <v>0</v>
      </c>
      <c r="G45" s="24">
        <f>D45*E45*F45</f>
        <v>0</v>
      </c>
      <c r="H45" s="25"/>
      <c r="I45" s="47"/>
      <c r="J45" s="66"/>
      <c r="K45" s="5"/>
      <c r="L45" s="5"/>
    </row>
    <row r="46" spans="1:12" x14ac:dyDescent="0.25">
      <c r="A46" s="5"/>
      <c r="B46" s="5"/>
      <c r="F46" s="1" t="s">
        <v>26</v>
      </c>
      <c r="G46" s="21">
        <f>SUM(G11:G45)</f>
        <v>0</v>
      </c>
    </row>
    <row r="47" spans="1:12" x14ac:dyDescent="0.25">
      <c r="A47" s="5"/>
      <c r="B47" s="5"/>
      <c r="F47" s="1" t="s">
        <v>28</v>
      </c>
      <c r="G47" s="20">
        <f>G46*0.21</f>
        <v>0</v>
      </c>
    </row>
    <row r="48" spans="1:12" x14ac:dyDescent="0.25">
      <c r="F48" s="26" t="s">
        <v>30</v>
      </c>
      <c r="G48" s="27">
        <f>G47+G46</f>
        <v>0</v>
      </c>
    </row>
    <row r="49" spans="1:10" x14ac:dyDescent="0.25">
      <c r="D49" s="3"/>
      <c r="E49" s="3"/>
      <c r="F49" s="7"/>
    </row>
    <row r="50" spans="1:10" x14ac:dyDescent="0.25">
      <c r="E50" s="5" t="s">
        <v>29</v>
      </c>
      <c r="F50" s="7"/>
      <c r="G50" s="48" t="s">
        <v>29</v>
      </c>
    </row>
    <row r="51" spans="1:10" x14ac:dyDescent="0.25">
      <c r="D51" s="1" t="s">
        <v>27</v>
      </c>
      <c r="E51" s="49">
        <f>G11+G20+G29+G38</f>
        <v>0</v>
      </c>
      <c r="F51" s="1" t="s">
        <v>48</v>
      </c>
      <c r="G51" s="49">
        <f>G13+G15+G22+G14+G23+G31+G32+G40+G41+G42+G43</f>
        <v>0</v>
      </c>
    </row>
    <row r="52" spans="1:10" x14ac:dyDescent="0.25">
      <c r="D52" s="1" t="s">
        <v>28</v>
      </c>
      <c r="E52" s="50">
        <f>E51*0.21</f>
        <v>0</v>
      </c>
      <c r="F52" s="1" t="s">
        <v>28</v>
      </c>
      <c r="G52" s="50">
        <f>G51*0.21</f>
        <v>0</v>
      </c>
    </row>
    <row r="53" spans="1:10" x14ac:dyDescent="0.25">
      <c r="D53" s="1" t="s">
        <v>26</v>
      </c>
      <c r="E53" s="51">
        <f>SUM(E51:E52)</f>
        <v>0</v>
      </c>
      <c r="F53" s="1" t="s">
        <v>26</v>
      </c>
      <c r="G53" s="51">
        <f>SUM(G51:G52)</f>
        <v>0</v>
      </c>
    </row>
    <row r="54" spans="1:10" x14ac:dyDescent="0.25">
      <c r="F54" s="3"/>
      <c r="G54" s="7"/>
    </row>
    <row r="55" spans="1:10" x14ac:dyDescent="0.25">
      <c r="B55" t="s">
        <v>77</v>
      </c>
      <c r="F55" s="3"/>
      <c r="G55" s="7"/>
    </row>
    <row r="56" spans="1:10" x14ac:dyDescent="0.25">
      <c r="A56" s="81" t="s">
        <v>76</v>
      </c>
      <c r="B56" s="101" t="s">
        <v>79</v>
      </c>
      <c r="C56" s="101"/>
      <c r="D56" s="101"/>
      <c r="E56" s="101"/>
      <c r="F56" s="101"/>
      <c r="G56" s="101"/>
      <c r="H56" s="101"/>
      <c r="I56" s="101"/>
      <c r="J56" s="101"/>
    </row>
    <row r="57" spans="1:10" x14ac:dyDescent="0.25">
      <c r="A57" s="82" t="s">
        <v>78</v>
      </c>
      <c r="B57" s="102" t="s">
        <v>80</v>
      </c>
      <c r="C57" s="102"/>
      <c r="D57" s="102"/>
      <c r="E57" s="102"/>
      <c r="F57" s="102"/>
      <c r="G57" s="102"/>
      <c r="H57" s="102"/>
      <c r="I57" s="102"/>
      <c r="J57" s="102"/>
    </row>
    <row r="58" spans="1:10" x14ac:dyDescent="0.25">
      <c r="A58" s="81"/>
      <c r="B58" t="s">
        <v>82</v>
      </c>
      <c r="F58" s="3"/>
      <c r="G58" s="3"/>
      <c r="H58" s="3"/>
      <c r="I58" s="3"/>
      <c r="J58" s="3"/>
    </row>
    <row r="59" spans="1:10" x14ac:dyDescent="0.25">
      <c r="A59" s="81"/>
      <c r="F59" s="3"/>
      <c r="G59" s="3"/>
      <c r="H59" s="3"/>
      <c r="I59" s="3"/>
      <c r="J59" s="3"/>
    </row>
    <row r="60" spans="1:10" x14ac:dyDescent="0.25">
      <c r="A60" s="81"/>
      <c r="F60" s="3"/>
      <c r="G60" s="3"/>
      <c r="H60" s="3"/>
      <c r="I60" s="3"/>
      <c r="J60" s="3"/>
    </row>
    <row r="61" spans="1:10" x14ac:dyDescent="0.25"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B62" s="8"/>
      <c r="C62" s="86" t="s">
        <v>6</v>
      </c>
      <c r="D62" s="86"/>
      <c r="E62" s="86"/>
      <c r="F62" s="86"/>
      <c r="G62" s="87"/>
      <c r="H62" s="3"/>
      <c r="I62" s="3"/>
      <c r="J62" s="3"/>
    </row>
    <row r="63" spans="1:10" x14ac:dyDescent="0.25">
      <c r="B63" s="9" t="s">
        <v>10</v>
      </c>
      <c r="C63" s="88"/>
      <c r="D63" s="88"/>
      <c r="E63" s="88"/>
      <c r="F63" s="88"/>
      <c r="G63" s="89"/>
      <c r="H63" s="3"/>
      <c r="I63" s="3"/>
      <c r="J63" s="3"/>
    </row>
    <row r="64" spans="1:10" x14ac:dyDescent="0.25">
      <c r="B64" s="9" t="s">
        <v>11</v>
      </c>
      <c r="C64" s="88"/>
      <c r="D64" s="88"/>
      <c r="E64" s="88"/>
      <c r="F64" s="88"/>
      <c r="G64" s="89"/>
      <c r="H64" s="3"/>
      <c r="I64" s="3"/>
      <c r="J64" s="3"/>
    </row>
    <row r="65" spans="1:10" x14ac:dyDescent="0.25">
      <c r="B65" s="9" t="s">
        <v>12</v>
      </c>
      <c r="C65" s="88"/>
      <c r="D65" s="88"/>
      <c r="E65" s="88"/>
      <c r="F65" s="88"/>
      <c r="G65" s="89"/>
    </row>
    <row r="66" spans="1:10" x14ac:dyDescent="0.25">
      <c r="B66" s="10" t="s">
        <v>64</v>
      </c>
      <c r="C66" s="96"/>
      <c r="D66" s="96"/>
      <c r="E66" s="96"/>
      <c r="F66" s="96"/>
      <c r="G66" s="97"/>
    </row>
    <row r="67" spans="1:10" x14ac:dyDescent="0.25">
      <c r="A67" s="84" t="s">
        <v>84</v>
      </c>
      <c r="B67" s="84"/>
      <c r="C67" s="84"/>
      <c r="D67" s="84"/>
      <c r="E67" s="84"/>
      <c r="F67" s="84"/>
      <c r="G67" s="84"/>
      <c r="H67" s="84"/>
      <c r="I67" s="6"/>
      <c r="J67" s="6"/>
    </row>
    <row r="234" spans="2:9" x14ac:dyDescent="0.25">
      <c r="B234" s="84" t="s">
        <v>85</v>
      </c>
      <c r="C234" s="84"/>
      <c r="D234" s="84"/>
      <c r="E234" s="84"/>
      <c r="F234" s="84"/>
      <c r="G234" s="84"/>
      <c r="H234" s="84"/>
      <c r="I234" s="84"/>
    </row>
  </sheetData>
  <mergeCells count="18">
    <mergeCell ref="B57:J57"/>
    <mergeCell ref="B36:G36"/>
    <mergeCell ref="B234:I234"/>
    <mergeCell ref="C3:F3"/>
    <mergeCell ref="C62:G62"/>
    <mergeCell ref="C63:G63"/>
    <mergeCell ref="B27:G27"/>
    <mergeCell ref="H30:H32"/>
    <mergeCell ref="A67:H67"/>
    <mergeCell ref="I7:J7"/>
    <mergeCell ref="C64:G64"/>
    <mergeCell ref="C66:G66"/>
    <mergeCell ref="B18:G18"/>
    <mergeCell ref="H21:H23"/>
    <mergeCell ref="B9:G9"/>
    <mergeCell ref="C65:G65"/>
    <mergeCell ref="H13:H14"/>
    <mergeCell ref="B56:J56"/>
  </mergeCells>
  <phoneticPr fontId="10" type="noConversion"/>
  <hyperlinks>
    <hyperlink ref="C5" r:id="rId1" xr:uid="{2A1E44E0-5073-4CF5-ACFD-23993105692D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  <rowBreaks count="6" manualBreakCount="6">
    <brk id="66" max="9" man="1"/>
    <brk id="99" max="9" man="1"/>
    <brk id="133" max="9" man="1"/>
    <brk id="171" max="9" man="1"/>
    <brk id="207" max="9" man="1"/>
    <brk id="233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Mareks.Savickis</dc:creator>
  <cp:lastModifiedBy>Olga</cp:lastModifiedBy>
  <cp:lastPrinted>2026-03-04T07:55:59Z</cp:lastPrinted>
  <dcterms:created xsi:type="dcterms:W3CDTF">2015-06-05T18:17:20Z</dcterms:created>
  <dcterms:modified xsi:type="dcterms:W3CDTF">2026-04-01T12:32:15Z</dcterms:modified>
</cp:coreProperties>
</file>